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o\Desktop\"/>
    </mc:Choice>
  </mc:AlternateContent>
  <xr:revisionPtr revIDLastSave="0" documentId="13_ncr:1_{05B6A524-14C1-40EB-A82D-BE7BD8C3FF35}" xr6:coauthVersionLast="47" xr6:coauthVersionMax="47" xr10:uidLastSave="{00000000-0000-0000-0000-000000000000}"/>
  <bookViews>
    <workbookView xWindow="-120" yWindow="-120" windowWidth="29040" windowHeight="15840" xr2:uid="{F52BEC9E-4BF3-44FB-8A2E-5DD2A309088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1" i="1" l="1"/>
  <c r="B13" i="1" s="1"/>
  <c r="C18" i="1" s="1"/>
  <c r="B10" i="1"/>
  <c r="B9" i="1"/>
  <c r="B16" i="1" l="1"/>
  <c r="B14" i="1"/>
  <c r="B15" i="1" s="1"/>
  <c r="B17" i="1" s="1"/>
  <c r="B18" i="1" l="1"/>
  <c r="B19" i="1" s="1"/>
  <c r="B20" i="1" s="1"/>
  <c r="I18" i="1"/>
</calcChain>
</file>

<file path=xl/sharedStrings.xml><?xml version="1.0" encoding="utf-8"?>
<sst xmlns="http://schemas.openxmlformats.org/spreadsheetml/2006/main" count="23" uniqueCount="21">
  <si>
    <t>Single Loop Length (m)</t>
  </si>
  <si>
    <t>Collector Aperture Area (m2)</t>
  </si>
  <si>
    <t>Collector Length (m)</t>
  </si>
  <si>
    <t>DNI (W/m2)</t>
  </si>
  <si>
    <t>Number of collectors in loop</t>
  </si>
  <si>
    <t>Single Loop Aperture (m2)</t>
  </si>
  <si>
    <t>Solar Power per loop (kW)</t>
  </si>
  <si>
    <t>General optical derate</t>
  </si>
  <si>
    <t>Inputs</t>
  </si>
  <si>
    <t>Collector Width (m)</t>
  </si>
  <si>
    <t>Concentrated power per loop (kW)</t>
  </si>
  <si>
    <t>HTF temperature adj Polynomial fit heat loss model (W/m)</t>
  </si>
  <si>
    <t>Total Thermal Losses per loop (kW)</t>
  </si>
  <si>
    <t>Total Optical Losses per loop (kW)</t>
  </si>
  <si>
    <t>Total optica-thermal losses (kW)</t>
  </si>
  <si>
    <t>Loop Thermal Efficiency</t>
  </si>
  <si>
    <t>SAM Value (Solar Field-&gt; Design Point)</t>
  </si>
  <si>
    <t>Values non consistent</t>
  </si>
  <si>
    <t>SAM Values</t>
  </si>
  <si>
    <t>Total Loop Conversion Efficiency</t>
  </si>
  <si>
    <t>Total power to HTF per loop (MW)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</si>
</sst>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"/>
    <numFmt numFmtId="168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0" fontId="1" fillId="2" borderId="0" xfId="0" applyFont="1" applyFill="1"/>
    <xf numFmtId="0" fontId="0" fillId="0" borderId="0" xfId="0" applyFont="1"/>
    <xf numFmtId="0" fontId="0" fillId="2" borderId="0" xfId="0" applyFont="1" applyFill="1"/>
    <xf numFmtId="0" fontId="1" fillId="3" borderId="0" xfId="0" applyFont="1" applyFill="1"/>
    <xf numFmtId="0" fontId="1" fillId="4" borderId="0" xfId="0" applyFont="1" applyFill="1"/>
    <xf numFmtId="168" fontId="1" fillId="3" borderId="0" xfId="0" applyNumberFormat="1" applyFont="1" applyFill="1" applyAlignment="1">
      <alignment horizontal="right"/>
    </xf>
    <xf numFmtId="168" fontId="2" fillId="3" borderId="0" xfId="0" applyNumberFormat="1" applyFont="1" applyFill="1" applyAlignment="1">
      <alignment horizontal="right"/>
    </xf>
    <xf numFmtId="164" fontId="1" fillId="4" borderId="0" xfId="0" applyNumberFormat="1" applyFont="1" applyFill="1" applyAlignment="1">
      <alignment horizontal="right"/>
    </xf>
    <xf numFmtId="2" fontId="1" fillId="4" borderId="0" xfId="0" applyNumberFormat="1" applyFont="1" applyFill="1"/>
    <xf numFmtId="2" fontId="1" fillId="3" borderId="0" xfId="0" applyNumberFormat="1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521154</xdr:colOff>
      <xdr:row>8</xdr:row>
      <xdr:rowOff>95250</xdr:rowOff>
    </xdr:from>
    <xdr:to>
      <xdr:col>21</xdr:col>
      <xdr:colOff>98150</xdr:colOff>
      <xdr:row>39</xdr:row>
      <xdr:rowOff>104036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5679AC44-74AA-43B0-9CDE-E1AF42DEC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05725" y="1619250"/>
          <a:ext cx="9496604" cy="5914286"/>
        </a:xfrm>
        <a:prstGeom prst="rect">
          <a:avLst/>
        </a:prstGeom>
      </xdr:spPr>
    </xdr:pic>
    <xdr:clientData/>
  </xdr:twoCellAnchor>
  <xdr:twoCellAnchor>
    <xdr:from>
      <xdr:col>20</xdr:col>
      <xdr:colOff>225879</xdr:colOff>
      <xdr:row>29</xdr:row>
      <xdr:rowOff>9525</xdr:rowOff>
    </xdr:from>
    <xdr:to>
      <xdr:col>21</xdr:col>
      <xdr:colOff>42182</xdr:colOff>
      <xdr:row>31</xdr:row>
      <xdr:rowOff>95250</xdr:rowOff>
    </xdr:to>
    <xdr:sp macro="" textlink="">
      <xdr:nvSpPr>
        <xdr:cNvPr id="5" name="Freccia a destra 4">
          <a:extLst>
            <a:ext uri="{FF2B5EF4-FFF2-40B4-BE49-F238E27FC236}">
              <a16:creationId xmlns:a16="http://schemas.microsoft.com/office/drawing/2014/main" id="{0EE55D9F-AFD0-42C2-AD45-4305EB4D4845}"/>
            </a:ext>
          </a:extLst>
        </xdr:cNvPr>
        <xdr:cNvSpPr/>
      </xdr:nvSpPr>
      <xdr:spPr>
        <a:xfrm rot="10800000">
          <a:off x="16717736" y="5534025"/>
          <a:ext cx="428625" cy="466725"/>
        </a:xfrm>
        <a:prstGeom prst="rightArrow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197304</xdr:colOff>
      <xdr:row>37</xdr:row>
      <xdr:rowOff>76200</xdr:rowOff>
    </xdr:from>
    <xdr:to>
      <xdr:col>21</xdr:col>
      <xdr:colOff>13607</xdr:colOff>
      <xdr:row>39</xdr:row>
      <xdr:rowOff>161925</xdr:rowOff>
    </xdr:to>
    <xdr:sp macro="" textlink="">
      <xdr:nvSpPr>
        <xdr:cNvPr id="6" name="Freccia a destra 5">
          <a:extLst>
            <a:ext uri="{FF2B5EF4-FFF2-40B4-BE49-F238E27FC236}">
              <a16:creationId xmlns:a16="http://schemas.microsoft.com/office/drawing/2014/main" id="{5AB377E2-7F2F-454C-A531-AC888BF759A0}"/>
            </a:ext>
          </a:extLst>
        </xdr:cNvPr>
        <xdr:cNvSpPr/>
      </xdr:nvSpPr>
      <xdr:spPr>
        <a:xfrm rot="10800000">
          <a:off x="16689161" y="7124700"/>
          <a:ext cx="428625" cy="466725"/>
        </a:xfrm>
        <a:prstGeom prst="rightArrow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5</xdr:col>
      <xdr:colOff>477611</xdr:colOff>
      <xdr:row>0</xdr:row>
      <xdr:rowOff>83003</xdr:rowOff>
    </xdr:from>
    <xdr:to>
      <xdr:col>17</xdr:col>
      <xdr:colOff>324300</xdr:colOff>
      <xdr:row>8</xdr:row>
      <xdr:rowOff>35193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B3E21153-7203-415F-8835-225A753FF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2182" y="83003"/>
          <a:ext cx="7317011" cy="1476190"/>
        </a:xfrm>
        <a:prstGeom prst="rect">
          <a:avLst/>
        </a:prstGeom>
      </xdr:spPr>
    </xdr:pic>
    <xdr:clientData/>
  </xdr:twoCellAnchor>
  <xdr:twoCellAnchor>
    <xdr:from>
      <xdr:col>12</xdr:col>
      <xdr:colOff>601436</xdr:colOff>
      <xdr:row>2</xdr:row>
      <xdr:rowOff>178253</xdr:rowOff>
    </xdr:from>
    <xdr:to>
      <xdr:col>13</xdr:col>
      <xdr:colOff>420461</xdr:colOff>
      <xdr:row>5</xdr:row>
      <xdr:rowOff>73478</xdr:rowOff>
    </xdr:to>
    <xdr:sp macro="" textlink="">
      <xdr:nvSpPr>
        <xdr:cNvPr id="8" name="Freccia a destra 7">
          <a:extLst>
            <a:ext uri="{FF2B5EF4-FFF2-40B4-BE49-F238E27FC236}">
              <a16:creationId xmlns:a16="http://schemas.microsoft.com/office/drawing/2014/main" id="{F601EAB2-C1F6-4B49-BAC8-A3E34C003818}"/>
            </a:ext>
          </a:extLst>
        </xdr:cNvPr>
        <xdr:cNvSpPr/>
      </xdr:nvSpPr>
      <xdr:spPr>
        <a:xfrm rot="10800000">
          <a:off x="12194722" y="559253"/>
          <a:ext cx="431346" cy="466725"/>
        </a:xfrm>
        <a:prstGeom prst="rightArrow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79A55-C169-4A94-B311-1B1723B94E4B}">
  <dimension ref="A2:I28"/>
  <sheetViews>
    <sheetView tabSelected="1" zoomScale="85" zoomScaleNormal="85" workbookViewId="0">
      <selection activeCell="D25" sqref="D25"/>
    </sheetView>
  </sheetViews>
  <sheetFormatPr defaultRowHeight="15" x14ac:dyDescent="0.25"/>
  <cols>
    <col min="1" max="1" width="57.28515625" customWidth="1"/>
    <col min="2" max="2" width="9.85546875" customWidth="1"/>
    <col min="3" max="3" width="8.7109375" customWidth="1"/>
    <col min="5" max="5" width="22.7109375" customWidth="1"/>
    <col min="8" max="8" width="11" bestFit="1" customWidth="1"/>
  </cols>
  <sheetData>
    <row r="2" spans="1:5" x14ac:dyDescent="0.25">
      <c r="A2" t="s">
        <v>1</v>
      </c>
      <c r="B2" s="7">
        <v>166</v>
      </c>
      <c r="E2" s="5" t="s">
        <v>8</v>
      </c>
    </row>
    <row r="3" spans="1:5" x14ac:dyDescent="0.25">
      <c r="A3" t="s">
        <v>2</v>
      </c>
      <c r="B3" s="7">
        <v>38</v>
      </c>
      <c r="E3" s="8" t="s">
        <v>17</v>
      </c>
    </row>
    <row r="4" spans="1:5" x14ac:dyDescent="0.25">
      <c r="A4" t="s">
        <v>3</v>
      </c>
      <c r="B4" s="7">
        <v>850</v>
      </c>
      <c r="E4" s="9" t="s">
        <v>18</v>
      </c>
    </row>
    <row r="5" spans="1:5" x14ac:dyDescent="0.25">
      <c r="A5" t="s">
        <v>4</v>
      </c>
      <c r="B5" s="7">
        <v>16</v>
      </c>
    </row>
    <row r="6" spans="1:5" x14ac:dyDescent="0.25">
      <c r="A6" t="s">
        <v>7</v>
      </c>
      <c r="B6" s="7">
        <v>0.6</v>
      </c>
    </row>
    <row r="7" spans="1:5" x14ac:dyDescent="0.25">
      <c r="A7" s="6" t="s">
        <v>11</v>
      </c>
      <c r="B7" s="5">
        <v>400</v>
      </c>
    </row>
    <row r="9" spans="1:5" x14ac:dyDescent="0.25">
      <c r="A9" t="s">
        <v>9</v>
      </c>
      <c r="B9" s="2">
        <f>B2/B3</f>
        <v>4.3684210526315788</v>
      </c>
    </row>
    <row r="10" spans="1:5" x14ac:dyDescent="0.25">
      <c r="A10" t="s">
        <v>0</v>
      </c>
      <c r="B10">
        <f>B3*B5</f>
        <v>608</v>
      </c>
    </row>
    <row r="11" spans="1:5" x14ac:dyDescent="0.25">
      <c r="A11" t="s">
        <v>5</v>
      </c>
      <c r="B11">
        <f>B2*B5</f>
        <v>2656</v>
      </c>
    </row>
    <row r="13" spans="1:5" x14ac:dyDescent="0.25">
      <c r="A13" t="s">
        <v>6</v>
      </c>
      <c r="B13">
        <f>B11*B4/1000</f>
        <v>2257.6</v>
      </c>
    </row>
    <row r="14" spans="1:5" x14ac:dyDescent="0.25">
      <c r="A14" t="s">
        <v>10</v>
      </c>
      <c r="B14">
        <f>B13*B6</f>
        <v>1354.56</v>
      </c>
    </row>
    <row r="15" spans="1:5" x14ac:dyDescent="0.25">
      <c r="A15" t="s">
        <v>13</v>
      </c>
      <c r="B15">
        <f>B13-B14</f>
        <v>903.04</v>
      </c>
    </row>
    <row r="16" spans="1:5" x14ac:dyDescent="0.25">
      <c r="A16" t="s">
        <v>12</v>
      </c>
      <c r="B16">
        <f>B7*B10/1000</f>
        <v>243.2</v>
      </c>
    </row>
    <row r="17" spans="1:9" x14ac:dyDescent="0.25">
      <c r="A17" t="s">
        <v>14</v>
      </c>
      <c r="B17">
        <f>B16+B15</f>
        <v>1146.24</v>
      </c>
    </row>
    <row r="18" spans="1:9" x14ac:dyDescent="0.25">
      <c r="A18" t="s">
        <v>20</v>
      </c>
      <c r="B18" s="14">
        <f>(B13-B17)/10^3</f>
        <v>1.1113599999999999</v>
      </c>
      <c r="C18" s="13">
        <f>B13*C20/1000</f>
        <v>1.207816</v>
      </c>
      <c r="D18" t="s">
        <v>16</v>
      </c>
      <c r="I18">
        <f>(B14-G20)/B14</f>
        <v>1</v>
      </c>
    </row>
    <row r="19" spans="1:9" x14ac:dyDescent="0.25">
      <c r="A19" t="s">
        <v>15</v>
      </c>
      <c r="B19" s="10">
        <f>B18/B14*1000</f>
        <v>0.82045830380344897</v>
      </c>
      <c r="C19" s="12">
        <v>0.89200000000000002</v>
      </c>
      <c r="D19" t="s">
        <v>16</v>
      </c>
    </row>
    <row r="20" spans="1:9" x14ac:dyDescent="0.25">
      <c r="A20" t="s">
        <v>19</v>
      </c>
      <c r="B20" s="11">
        <f>B19*B6</f>
        <v>0.49227498228206934</v>
      </c>
      <c r="C20" s="12">
        <v>0.53500000000000003</v>
      </c>
      <c r="D20" t="s">
        <v>16</v>
      </c>
    </row>
    <row r="24" spans="1:9" x14ac:dyDescent="0.25">
      <c r="B24" s="2"/>
      <c r="D24" s="1"/>
      <c r="E24" s="1"/>
    </row>
    <row r="25" spans="1:9" x14ac:dyDescent="0.25">
      <c r="E25" s="3"/>
    </row>
    <row r="26" spans="1:9" x14ac:dyDescent="0.25">
      <c r="E26" s="3"/>
    </row>
    <row r="28" spans="1:9" x14ac:dyDescent="0.25">
      <c r="E28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Binotti</dc:creator>
  <cp:lastModifiedBy>Marco Binotti</cp:lastModifiedBy>
  <dcterms:created xsi:type="dcterms:W3CDTF">2022-01-20T22:02:42Z</dcterms:created>
  <dcterms:modified xsi:type="dcterms:W3CDTF">2022-01-27T12:02:00Z</dcterms:modified>
</cp:coreProperties>
</file>