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obo\Desktop\temp\"/>
    </mc:Choice>
  </mc:AlternateContent>
  <xr:revisionPtr revIDLastSave="0" documentId="13_ncr:1_{F4316958-AB97-412A-94F3-5B7597EFDCEB}" xr6:coauthVersionLast="47" xr6:coauthVersionMax="47" xr10:uidLastSave="{00000000-0000-0000-0000-000000000000}"/>
  <bookViews>
    <workbookView xWindow="-110" yWindow="-110" windowWidth="18490" windowHeight="12220" xr2:uid="{C6DEEE0F-4463-47BD-B30E-E2A614E608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2" i="1" s="1"/>
  <c r="C13" i="1" s="1"/>
  <c r="C14" i="1" s="1"/>
  <c r="C15" i="1" s="1"/>
  <c r="C16" i="1" s="1"/>
  <c r="H11" i="1" l="1"/>
  <c r="I11" i="1" s="1"/>
  <c r="G11" i="1"/>
  <c r="G16" i="1"/>
  <c r="H16" i="1"/>
  <c r="I16" i="1" s="1"/>
  <c r="G13" i="1"/>
  <c r="H14" i="1"/>
  <c r="I14" i="1" s="1"/>
  <c r="G14" i="1"/>
  <c r="G15" i="1"/>
  <c r="E11" i="1"/>
  <c r="E13" i="1"/>
  <c r="E14" i="1"/>
  <c r="G12" i="1"/>
  <c r="C17" i="1"/>
  <c r="E17" i="1" s="1"/>
  <c r="E16" i="1"/>
  <c r="E15" i="1"/>
  <c r="E12" i="1"/>
  <c r="H12" i="1"/>
  <c r="I12" i="1" s="1"/>
  <c r="H13" i="1"/>
  <c r="I13" i="1" s="1"/>
  <c r="H15" i="1"/>
  <c r="I15" i="1" s="1"/>
  <c r="H17" i="1" l="1"/>
  <c r="I17" i="1" s="1"/>
  <c r="C18" i="1"/>
  <c r="G17" i="1"/>
  <c r="C19" i="1" l="1"/>
  <c r="G18" i="1"/>
  <c r="E18" i="1"/>
  <c r="H18" i="1"/>
  <c r="I18" i="1" s="1"/>
  <c r="C20" i="1" l="1"/>
  <c r="G19" i="1"/>
  <c r="H19" i="1"/>
  <c r="I19" i="1" s="1"/>
  <c r="E19" i="1"/>
  <c r="C21" i="1" l="1"/>
  <c r="G20" i="1"/>
  <c r="E20" i="1"/>
  <c r="H20" i="1"/>
  <c r="I20" i="1" s="1"/>
  <c r="C22" i="1" l="1"/>
  <c r="G21" i="1"/>
  <c r="H21" i="1"/>
  <c r="I21" i="1" s="1"/>
  <c r="E21" i="1"/>
  <c r="C23" i="1" l="1"/>
  <c r="G22" i="1"/>
  <c r="H22" i="1"/>
  <c r="I22" i="1" s="1"/>
  <c r="E22" i="1"/>
  <c r="C24" i="1" l="1"/>
  <c r="G23" i="1"/>
  <c r="E23" i="1"/>
  <c r="H23" i="1"/>
  <c r="I23" i="1" s="1"/>
  <c r="C25" i="1" l="1"/>
  <c r="G24" i="1"/>
  <c r="H24" i="1"/>
  <c r="I24" i="1" s="1"/>
  <c r="E24" i="1"/>
  <c r="C26" i="1" l="1"/>
  <c r="G25" i="1"/>
  <c r="H25" i="1"/>
  <c r="I25" i="1" s="1"/>
  <c r="E25" i="1"/>
  <c r="C27" i="1" l="1"/>
  <c r="G26" i="1"/>
  <c r="H26" i="1"/>
  <c r="I26" i="1" s="1"/>
  <c r="E26" i="1"/>
  <c r="C28" i="1" l="1"/>
  <c r="G27" i="1"/>
  <c r="H27" i="1"/>
  <c r="I27" i="1" s="1"/>
  <c r="E27" i="1"/>
  <c r="C29" i="1" l="1"/>
  <c r="G28" i="1"/>
  <c r="E28" i="1"/>
  <c r="H28" i="1"/>
  <c r="I28" i="1" s="1"/>
  <c r="C30" i="1" l="1"/>
  <c r="G29" i="1"/>
  <c r="E29" i="1"/>
  <c r="H29" i="1"/>
  <c r="I29" i="1" s="1"/>
  <c r="C31" i="1" l="1"/>
  <c r="G30" i="1"/>
  <c r="E30" i="1"/>
  <c r="H30" i="1"/>
  <c r="I30" i="1" s="1"/>
  <c r="C32" i="1" l="1"/>
  <c r="G31" i="1"/>
  <c r="E31" i="1"/>
  <c r="H31" i="1"/>
  <c r="I31" i="1" s="1"/>
  <c r="C33" i="1" l="1"/>
  <c r="G32" i="1"/>
  <c r="H32" i="1"/>
  <c r="I32" i="1" s="1"/>
  <c r="E32" i="1"/>
  <c r="C34" i="1" l="1"/>
  <c r="G33" i="1"/>
  <c r="H33" i="1"/>
  <c r="I33" i="1" s="1"/>
  <c r="E33" i="1"/>
  <c r="C35" i="1" l="1"/>
  <c r="G34" i="1"/>
  <c r="E34" i="1"/>
  <c r="H34" i="1"/>
  <c r="I34" i="1" s="1"/>
  <c r="H35" i="1" l="1"/>
  <c r="I35" i="1" s="1"/>
  <c r="G35" i="1"/>
  <c r="E35" i="1"/>
</calcChain>
</file>

<file path=xl/sharedStrings.xml><?xml version="1.0" encoding="utf-8"?>
<sst xmlns="http://schemas.openxmlformats.org/spreadsheetml/2006/main" count="16" uniqueCount="13">
  <si>
    <t>Year</t>
  </si>
  <si>
    <t>Inflation Only</t>
  </si>
  <si>
    <t>SAM</t>
  </si>
  <si>
    <t>Calc</t>
  </si>
  <si>
    <t>Inflation + Escalation</t>
  </si>
  <si>
    <t>Effective Escalation (%)</t>
  </si>
  <si>
    <t>Inflation, I (%)</t>
  </si>
  <si>
    <r>
      <t>Escalation, E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(%)</t>
    </r>
  </si>
  <si>
    <t>Year 1 value, C ($)</t>
  </si>
  <si>
    <t>Electricity bill escalation rate from Electricity Rates page</t>
  </si>
  <si>
    <t>Electricity bill with system from annual results</t>
  </si>
  <si>
    <t>Inflation rate from Financial Parameters page</t>
  </si>
  <si>
    <t>Calculations showing relationship between value and schedule option for escalation rate in SAM with data from escalation.sam.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</si>
</sst>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166" fontId="0" fillId="2" borderId="0" xfId="0" applyNumberFormat="1" applyFill="1"/>
    <xf numFmtId="166" fontId="0" fillId="2" borderId="5" xfId="0" applyNumberFormat="1" applyFill="1" applyBorder="1"/>
    <xf numFmtId="166" fontId="0" fillId="2" borderId="0" xfId="0" applyNumberFormat="1" applyFill="1" applyBorder="1"/>
    <xf numFmtId="166" fontId="0" fillId="0" borderId="0" xfId="0" applyNumberFormat="1"/>
    <xf numFmtId="166" fontId="0" fillId="0" borderId="5" xfId="0" applyNumberFormat="1" applyBorder="1"/>
    <xf numFmtId="166" fontId="0" fillId="0" borderId="0" xfId="0" applyNumberFormat="1" applyBorder="1"/>
    <xf numFmtId="166" fontId="0" fillId="2" borderId="1" xfId="0" applyNumberFormat="1" applyFill="1" applyBorder="1"/>
    <xf numFmtId="166" fontId="0" fillId="2" borderId="4" xfId="0" applyNumberFormat="1" applyFill="1" applyBorder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left"/>
    </xf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13</xdr:row>
      <xdr:rowOff>171450</xdr:rowOff>
    </xdr:from>
    <xdr:to>
      <xdr:col>14</xdr:col>
      <xdr:colOff>304800</xdr:colOff>
      <xdr:row>21</xdr:row>
      <xdr:rowOff>69850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CF9344E-582F-4AC2-8D0E-EA809E46AED8}"/>
            </a:ext>
          </a:extLst>
        </xdr:cNvPr>
        <xdr:cNvSpPr txBox="1"/>
      </xdr:nvSpPr>
      <xdr:spPr>
        <a:xfrm>
          <a:off x="8032750" y="2197100"/>
          <a:ext cx="2743200" cy="1371600"/>
        </a:xfrm>
        <a:prstGeom prst="rect">
          <a:avLst/>
        </a:prstGeom>
        <a:solidFill>
          <a:schemeClr val="lt1"/>
        </a:solidFill>
        <a:ln w="31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Where:</a:t>
          </a:r>
        </a:p>
        <a:p>
          <a:r>
            <a:rPr lang="en-US" sz="1100"/>
            <a:t>E</a:t>
          </a:r>
          <a:r>
            <a:rPr lang="en-US" sz="1100" baseline="-25000"/>
            <a:t>n</a:t>
          </a:r>
          <a:r>
            <a:rPr lang="en-US" sz="1100"/>
            <a:t> = effective escalation (%) (schedule)</a:t>
          </a:r>
        </a:p>
        <a:p>
          <a:r>
            <a:rPr lang="en-US" sz="1100"/>
            <a:t>E</a:t>
          </a:r>
          <a:r>
            <a:rPr lang="en-US" sz="1100" baseline="-25000"/>
            <a:t>0</a:t>
          </a:r>
          <a:r>
            <a:rPr lang="en-US" sz="1100" baseline="0"/>
            <a:t> = constant escalation rate (%) (value)</a:t>
          </a:r>
        </a:p>
        <a:p>
          <a:r>
            <a:rPr lang="en-US" sz="1100" baseline="0"/>
            <a:t>I = inflation rate</a:t>
          </a:r>
        </a:p>
        <a:p>
          <a:r>
            <a:rPr lang="en-US" sz="1100"/>
            <a:t>C = initial dollar value</a:t>
          </a:r>
        </a:p>
        <a:p>
          <a:r>
            <a:rPr lang="en-US" sz="1100"/>
            <a:t>C</a:t>
          </a:r>
          <a:r>
            <a:rPr lang="en-US" sz="1100" baseline="-25000"/>
            <a:t>n</a:t>
          </a:r>
          <a:r>
            <a:rPr lang="en-US" sz="1100"/>
            <a:t> = dollar value in year</a:t>
          </a:r>
          <a:r>
            <a:rPr lang="en-US" sz="1100" baseline="0"/>
            <a:t> n</a:t>
          </a:r>
        </a:p>
        <a:p>
          <a:r>
            <a:rPr lang="en-US" sz="1100" baseline="0"/>
            <a:t>n = cash flow year</a:t>
          </a:r>
          <a:endParaRPr lang="en-US" sz="1100"/>
        </a:p>
      </xdr:txBody>
    </xdr:sp>
    <xdr:clientData/>
  </xdr:twoCellAnchor>
  <xdr:oneCellAnchor>
    <xdr:from>
      <xdr:col>10</xdr:col>
      <xdr:colOff>0</xdr:colOff>
      <xdr:row>7</xdr:row>
      <xdr:rowOff>0</xdr:rowOff>
    </xdr:from>
    <xdr:ext cx="2743200" cy="54864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78EDF2B5-CF7A-4BD8-8F48-F2F41A805E9A}"/>
                </a:ext>
              </a:extLst>
            </xdr:cNvPr>
            <xdr:cNvSpPr txBox="1"/>
          </xdr:nvSpPr>
          <xdr:spPr>
            <a:xfrm>
              <a:off x="8642350" y="920750"/>
              <a:ext cx="2743200" cy="548640"/>
            </a:xfrm>
            <a:prstGeom prst="rect">
              <a:avLst/>
            </a:prstGeom>
            <a:solidFill>
              <a:schemeClr val="bg1"/>
            </a:solidFill>
            <a:ln w="3175"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𝐸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=100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</m:ctrlPr>
                              </m:d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1+</m:t>
                                </m:r>
                                <m:f>
                                  <m:fPr>
                                    <m:ctrlP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+mn-lt"/>
                                        <a:ea typeface="+mn-ea"/>
                                        <a:cs typeface="+mn-cs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+mn-lt"/>
                                        <a:ea typeface="+mn-ea"/>
                                        <a:cs typeface="+mn-cs"/>
                                      </a:rPr>
                                      <m:t>𝐼</m:t>
                                    </m:r>
                                    <m: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+mn-lt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sSub>
                                      <m:sSubPr>
                                        <m:ctrlPr>
                                          <a:rPr lang="en-US" sz="11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+mn-lt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US" sz="11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+mn-lt"/>
                                            <a:ea typeface="+mn-ea"/>
                                            <a:cs typeface="+mn-cs"/>
                                          </a:rPr>
                                          <m:t>𝐸</m:t>
                                        </m:r>
                                      </m:e>
                                      <m:sub>
                                        <m:r>
                                          <a:rPr lang="en-US" sz="11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+mn-lt"/>
                                            <a:ea typeface="+mn-ea"/>
                                            <a:cs typeface="+mn-cs"/>
                                          </a:rPr>
                                          <m:t>0</m:t>
                                        </m:r>
                                      </m:sub>
                                    </m:sSub>
                                  </m:num>
                                  <m:den>
                                    <m: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+mn-lt"/>
                                        <a:ea typeface="+mn-ea"/>
                                        <a:cs typeface="+mn-cs"/>
                                      </a:rPr>
                                      <m:t>100</m:t>
                                    </m:r>
                                  </m:den>
                                </m:f>
                              </m:e>
                            </m:d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−1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−1</m:t>
                        </m:r>
                      </m:e>
                    </m:d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78EDF2B5-CF7A-4BD8-8F48-F2F41A805E9A}"/>
                </a:ext>
              </a:extLst>
            </xdr:cNvPr>
            <xdr:cNvSpPr txBox="1"/>
          </xdr:nvSpPr>
          <xdr:spPr>
            <a:xfrm>
              <a:off x="8642350" y="920750"/>
              <a:ext cx="2743200" cy="548640"/>
            </a:xfrm>
            <a:prstGeom prst="rect">
              <a:avLst/>
            </a:prstGeom>
            <a:solidFill>
              <a:schemeClr val="bg1"/>
            </a:solidFill>
            <a:ln w="3175"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𝐸_𝑛=100[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(1+(𝐼+𝐸_0)/100)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^(</a:t>
              </a:r>
              <a:r>
                <a:rPr lang="en-US" sz="1100" b="0" i="0">
                  <a:latin typeface="Cambria Math" panose="02040503050406030204" pitchFamily="18" charset="0"/>
                </a:rPr>
                <a:t>𝑛−1)−1]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10</xdr:col>
      <xdr:colOff>6350</xdr:colOff>
      <xdr:row>10</xdr:row>
      <xdr:rowOff>87818</xdr:rowOff>
    </xdr:from>
    <xdr:ext cx="2743200" cy="54864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3198A399-C0C9-4CA5-9674-C1B76F504048}"/>
                </a:ext>
              </a:extLst>
            </xdr:cNvPr>
            <xdr:cNvSpPr txBox="1"/>
          </xdr:nvSpPr>
          <xdr:spPr>
            <a:xfrm>
              <a:off x="8039100" y="1967418"/>
              <a:ext cx="2743200" cy="548640"/>
            </a:xfrm>
            <a:prstGeom prst="rect">
              <a:avLst/>
            </a:prstGeom>
            <a:solidFill>
              <a:schemeClr val="bg1"/>
            </a:solidFill>
            <a:ln w="3175"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𝐶</m:t>
                    </m:r>
                    <m:sSup>
                      <m:sSupPr>
                        <m:ctrlP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sSupPr>
                      <m:e>
                        <m:d>
                          <m:d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1+</m:t>
                            </m:r>
                            <m:f>
                              <m:fPr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</m:ctrlPr>
                              </m:fPr>
                              <m:num>
                                <m:sSub>
                                  <m:sSubPr>
                                    <m:ctrlP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bPr>
                                  <m:e>
                                    <m: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𝐸</m:t>
                                    </m:r>
                                  </m:e>
                                  <m:sub>
                                    <m:r>
                                      <a:rPr lang="en-US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𝑛</m:t>
                                    </m:r>
                                  </m:sub>
                                </m:sSub>
                              </m:num>
                              <m:den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100</m:t>
                                </m:r>
                              </m:den>
                            </m:f>
                          </m:e>
                        </m:d>
                      </m:e>
                      <m:sup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𝑛</m:t>
                        </m:r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−1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3198A399-C0C9-4CA5-9674-C1B76F504048}"/>
                </a:ext>
              </a:extLst>
            </xdr:cNvPr>
            <xdr:cNvSpPr txBox="1"/>
          </xdr:nvSpPr>
          <xdr:spPr>
            <a:xfrm>
              <a:off x="8039100" y="1967418"/>
              <a:ext cx="2743200" cy="548640"/>
            </a:xfrm>
            <a:prstGeom prst="rect">
              <a:avLst/>
            </a:prstGeom>
            <a:solidFill>
              <a:schemeClr val="bg1"/>
            </a:solidFill>
            <a:ln w="3175"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𝐶_𝑛=𝐶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(1+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𝐸_𝑛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/100)^(𝑛−1)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C146E-EE11-4A2C-BC0E-F8CDBAFEE98D}">
  <dimension ref="B2:M35"/>
  <sheetViews>
    <sheetView tabSelected="1" zoomScaleNormal="100" workbookViewId="0"/>
  </sheetViews>
  <sheetFormatPr defaultRowHeight="14.5" x14ac:dyDescent="0.35"/>
  <cols>
    <col min="2" max="2" width="21.36328125" customWidth="1"/>
    <col min="4" max="7" width="10.26953125" customWidth="1"/>
    <col min="8" max="9" width="13.1796875" customWidth="1"/>
  </cols>
  <sheetData>
    <row r="2" spans="2:13" x14ac:dyDescent="0.35">
      <c r="B2" s="10" t="s">
        <v>12</v>
      </c>
    </row>
    <row r="3" spans="2:13" ht="15" thickBot="1" x14ac:dyDescent="0.4">
      <c r="C3" s="11"/>
      <c r="D3" s="11"/>
    </row>
    <row r="4" spans="2:13" x14ac:dyDescent="0.35">
      <c r="B4" s="27" t="s">
        <v>6</v>
      </c>
      <c r="C4" s="28">
        <v>4.8</v>
      </c>
      <c r="D4" s="29" t="s">
        <v>11</v>
      </c>
      <c r="E4" s="30"/>
      <c r="F4" s="30"/>
      <c r="G4" s="30"/>
      <c r="H4" s="31"/>
    </row>
    <row r="5" spans="2:13" ht="16.5" x14ac:dyDescent="0.45">
      <c r="B5" s="32" t="s">
        <v>7</v>
      </c>
      <c r="C5" s="26">
        <v>1.3</v>
      </c>
      <c r="D5" s="25" t="s">
        <v>9</v>
      </c>
      <c r="E5" s="7"/>
      <c r="F5" s="7"/>
      <c r="G5" s="7"/>
      <c r="H5" s="33"/>
    </row>
    <row r="6" spans="2:13" ht="15" thickBot="1" x14ac:dyDescent="0.4">
      <c r="B6" s="34" t="s">
        <v>8</v>
      </c>
      <c r="C6" s="35">
        <v>412.572</v>
      </c>
      <c r="D6" s="36" t="s">
        <v>10</v>
      </c>
      <c r="E6" s="37"/>
      <c r="F6" s="37"/>
      <c r="G6" s="37"/>
      <c r="H6" s="38"/>
    </row>
    <row r="8" spans="2:13" x14ac:dyDescent="0.35">
      <c r="C8" s="4"/>
      <c r="D8" s="8" t="s">
        <v>1</v>
      </c>
      <c r="E8" s="8"/>
      <c r="F8" s="9" t="s">
        <v>4</v>
      </c>
      <c r="G8" s="8"/>
      <c r="H8" s="21" t="s">
        <v>5</v>
      </c>
      <c r="I8" s="23" t="s">
        <v>3</v>
      </c>
    </row>
    <row r="9" spans="2:13" x14ac:dyDescent="0.35">
      <c r="C9" s="2" t="s">
        <v>0</v>
      </c>
      <c r="D9" s="2" t="s">
        <v>2</v>
      </c>
      <c r="E9" s="2" t="s">
        <v>3</v>
      </c>
      <c r="F9" s="5" t="s">
        <v>2</v>
      </c>
      <c r="G9" s="2" t="s">
        <v>3</v>
      </c>
      <c r="H9" s="22"/>
      <c r="I9" s="24"/>
      <c r="J9" s="12"/>
      <c r="K9" s="12"/>
      <c r="L9" s="12"/>
      <c r="M9" s="12"/>
    </row>
    <row r="10" spans="2:13" x14ac:dyDescent="0.35">
      <c r="C10">
        <v>0</v>
      </c>
      <c r="D10">
        <v>0</v>
      </c>
      <c r="F10" s="6">
        <v>0</v>
      </c>
      <c r="G10" s="7"/>
      <c r="H10" s="6"/>
      <c r="J10" s="12"/>
      <c r="K10" s="12"/>
      <c r="L10" s="12"/>
      <c r="M10" s="12"/>
    </row>
    <row r="11" spans="2:13" x14ac:dyDescent="0.35">
      <c r="C11" s="1">
        <f>C10+1</f>
        <v>1</v>
      </c>
      <c r="D11" s="13">
        <v>412.572</v>
      </c>
      <c r="E11" s="13">
        <f t="shared" ref="E11" si="0">$C$6*(1+$C$4/100)^(C11-1)</f>
        <v>412.572</v>
      </c>
      <c r="F11" s="14">
        <v>412.572</v>
      </c>
      <c r="G11" s="15">
        <f t="shared" ref="G11:G35" si="1">$C$6*(1+($C$4+$C$5)/100)^(C11-1)</f>
        <v>412.572</v>
      </c>
      <c r="H11" s="14">
        <f>((1+($C$4+$C$5)/100)^(C11-1)-1)*100</f>
        <v>0</v>
      </c>
      <c r="I11" s="13">
        <f>(1+H11/100)*$C$6</f>
        <v>412.572</v>
      </c>
      <c r="J11" s="12"/>
      <c r="K11" s="12"/>
      <c r="L11" s="12"/>
      <c r="M11" s="12"/>
    </row>
    <row r="12" spans="2:13" x14ac:dyDescent="0.35">
      <c r="C12">
        <f t="shared" ref="C12:C35" si="2">C11+1</f>
        <v>2</v>
      </c>
      <c r="D12" s="16">
        <v>432.375</v>
      </c>
      <c r="E12" s="16">
        <f>$C$6*(1+$C$4/100)^(C12-1)</f>
        <v>432.37545600000004</v>
      </c>
      <c r="F12" s="17">
        <v>437.73899999999998</v>
      </c>
      <c r="G12" s="18">
        <f>$C$6*(1+($C$4+$C$5)/100)^(C12-1)</f>
        <v>437.73889199999996</v>
      </c>
      <c r="H12" s="17">
        <f>((1+($C$4+$C$5)/100)^(C12-1)-1)*100</f>
        <v>6.0999999999999943</v>
      </c>
      <c r="I12" s="16">
        <f t="shared" ref="I12:I35" si="3">(1+H12/100)*$C$6</f>
        <v>437.73889199999996</v>
      </c>
      <c r="J12" s="12"/>
      <c r="K12" s="12"/>
      <c r="L12" s="12"/>
      <c r="M12" s="12"/>
    </row>
    <row r="13" spans="2:13" x14ac:dyDescent="0.35">
      <c r="C13" s="1">
        <f t="shared" si="2"/>
        <v>3</v>
      </c>
      <c r="D13" s="13">
        <v>453.12900000000002</v>
      </c>
      <c r="E13" s="13">
        <f t="shared" ref="E13:E35" si="4">$C$6*(1+$C$4/100)^(C13-1)</f>
        <v>453.12947788800005</v>
      </c>
      <c r="F13" s="14">
        <v>464.44099999999997</v>
      </c>
      <c r="G13" s="15">
        <f t="shared" ref="G13:G35" si="5">$C$6*(1+($C$4+$C$5)/100)^(C13-1)</f>
        <v>464.44096441199997</v>
      </c>
      <c r="H13" s="14">
        <f>((1+($C$4+$C$5)/100)^(C13-1)-1)*100</f>
        <v>12.572099999999997</v>
      </c>
      <c r="I13" s="13">
        <f t="shared" si="3"/>
        <v>464.44096441199997</v>
      </c>
      <c r="J13" s="12"/>
      <c r="K13" s="12"/>
      <c r="L13" s="12"/>
      <c r="M13" s="12"/>
    </row>
    <row r="14" spans="2:13" x14ac:dyDescent="0.35">
      <c r="C14">
        <f t="shared" si="2"/>
        <v>4</v>
      </c>
      <c r="D14" s="16">
        <v>474.87900000000002</v>
      </c>
      <c r="E14" s="16">
        <f t="shared" si="4"/>
        <v>474.87969282662408</v>
      </c>
      <c r="F14" s="17">
        <v>492.77199999999999</v>
      </c>
      <c r="G14" s="18">
        <f t="shared" si="5"/>
        <v>492.77186324113194</v>
      </c>
      <c r="H14" s="17">
        <f>((1+($C$4+$C$5)/100)^(C14-1)-1)*100</f>
        <v>19.438998099999981</v>
      </c>
      <c r="I14" s="16">
        <f t="shared" si="3"/>
        <v>492.77186324113194</v>
      </c>
      <c r="J14" s="12"/>
      <c r="K14" s="12"/>
      <c r="L14" s="12"/>
      <c r="M14" s="12"/>
    </row>
    <row r="15" spans="2:13" x14ac:dyDescent="0.35">
      <c r="C15" s="1">
        <f t="shared" si="2"/>
        <v>5</v>
      </c>
      <c r="D15" s="13">
        <v>497.67399999999998</v>
      </c>
      <c r="E15" s="13">
        <f t="shared" si="4"/>
        <v>497.67391808230212</v>
      </c>
      <c r="F15" s="14">
        <v>522.83100000000002</v>
      </c>
      <c r="G15" s="15">
        <f t="shared" si="5"/>
        <v>522.83094689884103</v>
      </c>
      <c r="H15" s="14">
        <f>((1+($C$4+$C$5)/100)^(C15-1)-1)*100</f>
        <v>26.724776984099986</v>
      </c>
      <c r="I15" s="13">
        <f t="shared" si="3"/>
        <v>522.83094689884103</v>
      </c>
      <c r="J15" s="12"/>
      <c r="K15" s="12"/>
      <c r="L15" s="12"/>
      <c r="M15" s="12"/>
    </row>
    <row r="16" spans="2:13" x14ac:dyDescent="0.35">
      <c r="C16">
        <f t="shared" si="2"/>
        <v>6</v>
      </c>
      <c r="D16" s="16">
        <v>521.56200000000001</v>
      </c>
      <c r="E16" s="16">
        <f t="shared" si="4"/>
        <v>521.56226615025264</v>
      </c>
      <c r="F16" s="17">
        <v>554.72299999999996</v>
      </c>
      <c r="G16" s="18">
        <f t="shared" si="5"/>
        <v>554.72363465967032</v>
      </c>
      <c r="H16" s="17">
        <f>((1+($C$4+$C$5)/100)^(C16-1)-1)*100</f>
        <v>34.454988380130082</v>
      </c>
      <c r="I16" s="16">
        <f t="shared" si="3"/>
        <v>554.72363465967032</v>
      </c>
      <c r="J16" s="12"/>
      <c r="K16" s="12"/>
      <c r="L16" s="12"/>
      <c r="M16" s="12"/>
    </row>
    <row r="17" spans="3:9" x14ac:dyDescent="0.35">
      <c r="C17" s="1">
        <f t="shared" si="2"/>
        <v>7</v>
      </c>
      <c r="D17" s="13">
        <v>546.59699999999998</v>
      </c>
      <c r="E17" s="13">
        <f t="shared" si="4"/>
        <v>546.59725492546488</v>
      </c>
      <c r="F17" s="14">
        <v>588.56100000000004</v>
      </c>
      <c r="G17" s="15">
        <f t="shared" si="5"/>
        <v>588.56177637391022</v>
      </c>
      <c r="H17" s="14">
        <f>((1+($C$4+$C$5)/100)^(C17-1)-1)*100</f>
        <v>42.656742671318028</v>
      </c>
      <c r="I17" s="13">
        <f t="shared" si="3"/>
        <v>588.56177637391022</v>
      </c>
    </row>
    <row r="18" spans="3:9" x14ac:dyDescent="0.35">
      <c r="C18">
        <f t="shared" si="2"/>
        <v>8</v>
      </c>
      <c r="D18" s="16">
        <v>572.83399999999995</v>
      </c>
      <c r="E18" s="16">
        <f t="shared" si="4"/>
        <v>572.83392316188713</v>
      </c>
      <c r="F18" s="17">
        <v>624.46400000000006</v>
      </c>
      <c r="G18" s="18">
        <f t="shared" si="5"/>
        <v>624.46404473271866</v>
      </c>
      <c r="H18" s="17">
        <f>((1+($C$4+$C$5)/100)^(C18-1)-1)*100</f>
        <v>51.358803974268397</v>
      </c>
      <c r="I18" s="16">
        <f t="shared" si="3"/>
        <v>624.46404473271866</v>
      </c>
    </row>
    <row r="19" spans="3:9" x14ac:dyDescent="0.35">
      <c r="C19" s="1">
        <f t="shared" si="2"/>
        <v>9</v>
      </c>
      <c r="D19" s="13">
        <v>600.33000000000004</v>
      </c>
      <c r="E19" s="13">
        <f t="shared" si="4"/>
        <v>600.32995147365784</v>
      </c>
      <c r="F19" s="14">
        <v>662.55600000000004</v>
      </c>
      <c r="G19" s="15">
        <f t="shared" si="5"/>
        <v>662.55635146141447</v>
      </c>
      <c r="H19" s="14">
        <f>((1+($C$4+$C$5)/100)^(C19-1)-1)*100</f>
        <v>60.591691016698768</v>
      </c>
      <c r="I19" s="13">
        <f t="shared" si="3"/>
        <v>662.55635146141447</v>
      </c>
    </row>
    <row r="20" spans="3:9" x14ac:dyDescent="0.35">
      <c r="C20">
        <f t="shared" si="2"/>
        <v>10</v>
      </c>
      <c r="D20" s="16">
        <v>629.14499999999998</v>
      </c>
      <c r="E20" s="16">
        <f t="shared" si="4"/>
        <v>629.14578914439346</v>
      </c>
      <c r="F20" s="17">
        <v>702.97199999999998</v>
      </c>
      <c r="G20" s="18">
        <f t="shared" si="5"/>
        <v>702.97228890056067</v>
      </c>
      <c r="H20" s="17">
        <f>((1+($C$4+$C$5)/100)^(C20-1)-1)*100</f>
        <v>70.387784168717388</v>
      </c>
      <c r="I20" s="16">
        <f t="shared" si="3"/>
        <v>702.97228890056078</v>
      </c>
    </row>
    <row r="21" spans="3:9" x14ac:dyDescent="0.35">
      <c r="C21" s="1">
        <f t="shared" si="2"/>
        <v>11</v>
      </c>
      <c r="D21" s="13">
        <v>659.34400000000005</v>
      </c>
      <c r="E21" s="13">
        <f t="shared" si="4"/>
        <v>659.34478702332444</v>
      </c>
      <c r="F21" s="14">
        <v>745.85299999999995</v>
      </c>
      <c r="G21" s="15">
        <f t="shared" si="5"/>
        <v>745.85359852349495</v>
      </c>
      <c r="H21" s="14">
        <f>((1+($C$4+$C$5)/100)^(C21-1)-1)*100</f>
        <v>80.781439003009154</v>
      </c>
      <c r="I21" s="13">
        <f t="shared" si="3"/>
        <v>745.85359852349495</v>
      </c>
    </row>
    <row r="22" spans="3:9" x14ac:dyDescent="0.35">
      <c r="C22">
        <f t="shared" si="2"/>
        <v>12</v>
      </c>
      <c r="D22" s="16">
        <v>690.99300000000005</v>
      </c>
      <c r="E22" s="16">
        <f t="shared" si="4"/>
        <v>690.9933368004439</v>
      </c>
      <c r="F22" s="17">
        <v>791.35</v>
      </c>
      <c r="G22" s="18">
        <f t="shared" si="5"/>
        <v>791.35066803342795</v>
      </c>
      <c r="H22" s="17">
        <f>((1+($C$4+$C$5)/100)^(C22-1)-1)*100</f>
        <v>91.809106782192671</v>
      </c>
      <c r="I22" s="16">
        <f t="shared" si="3"/>
        <v>791.35066803342795</v>
      </c>
    </row>
    <row r="23" spans="3:9" x14ac:dyDescent="0.35">
      <c r="C23" s="1">
        <f t="shared" si="2"/>
        <v>13</v>
      </c>
      <c r="D23" s="13">
        <v>724.16099999999994</v>
      </c>
      <c r="E23" s="13">
        <f t="shared" si="4"/>
        <v>724.16101696686553</v>
      </c>
      <c r="F23" s="14">
        <v>839.62300000000005</v>
      </c>
      <c r="G23" s="15">
        <f t="shared" si="5"/>
        <v>839.62305878346706</v>
      </c>
      <c r="H23" s="14">
        <f>((1+($C$4+$C$5)/100)^(C23-1)-1)*100</f>
        <v>103.50946229590643</v>
      </c>
      <c r="I23" s="13">
        <f t="shared" si="3"/>
        <v>839.62305878346706</v>
      </c>
    </row>
    <row r="24" spans="3:9" x14ac:dyDescent="0.35">
      <c r="C24">
        <f t="shared" si="2"/>
        <v>14</v>
      </c>
      <c r="D24" s="16">
        <v>758.92</v>
      </c>
      <c r="E24" s="16">
        <f t="shared" si="4"/>
        <v>758.92074578127495</v>
      </c>
      <c r="F24" s="17">
        <v>890.84</v>
      </c>
      <c r="G24" s="18">
        <f t="shared" si="5"/>
        <v>890.8400653692587</v>
      </c>
      <c r="H24" s="17">
        <f>((1+($C$4+$C$5)/100)^(C24-1)-1)*100</f>
        <v>115.92353949595675</v>
      </c>
      <c r="I24" s="16">
        <f t="shared" si="3"/>
        <v>890.8400653692587</v>
      </c>
    </row>
    <row r="25" spans="3:9" x14ac:dyDescent="0.35">
      <c r="C25" s="1">
        <f t="shared" si="2"/>
        <v>15</v>
      </c>
      <c r="D25" s="13">
        <v>795.34900000000005</v>
      </c>
      <c r="E25" s="13">
        <f t="shared" si="4"/>
        <v>795.34894157877636</v>
      </c>
      <c r="F25" s="14">
        <v>945.18100000000004</v>
      </c>
      <c r="G25" s="15">
        <f t="shared" si="5"/>
        <v>945.18130935678346</v>
      </c>
      <c r="H25" s="14">
        <f>((1+($C$4+$C$5)/100)^(C25-1)-1)*100</f>
        <v>129.0948754052101</v>
      </c>
      <c r="I25" s="13">
        <f t="shared" si="3"/>
        <v>945.18130935678346</v>
      </c>
    </row>
    <row r="26" spans="3:9" x14ac:dyDescent="0.35">
      <c r="C26">
        <f t="shared" si="2"/>
        <v>16</v>
      </c>
      <c r="D26" s="16">
        <v>833.52499999999998</v>
      </c>
      <c r="E26" s="16">
        <f t="shared" si="4"/>
        <v>833.52569077455746</v>
      </c>
      <c r="F26" s="17">
        <v>1002.84</v>
      </c>
      <c r="G26" s="18">
        <f t="shared" si="5"/>
        <v>1002.8373692275471</v>
      </c>
      <c r="H26" s="17">
        <f>((1+($C$4+$C$5)/100)^(C26-1)-1)*100</f>
        <v>143.0696628049279</v>
      </c>
      <c r="I26" s="16">
        <f t="shared" si="3"/>
        <v>1002.8373692275471</v>
      </c>
    </row>
    <row r="27" spans="3:9" x14ac:dyDescent="0.35">
      <c r="C27" s="1">
        <f t="shared" si="2"/>
        <v>17</v>
      </c>
      <c r="D27" s="13">
        <v>873.53399999999999</v>
      </c>
      <c r="E27" s="13">
        <f t="shared" si="4"/>
        <v>873.53492393173656</v>
      </c>
      <c r="F27" s="14">
        <v>1064.01</v>
      </c>
      <c r="G27" s="15">
        <f t="shared" si="5"/>
        <v>1064.0104487504275</v>
      </c>
      <c r="H27" s="14">
        <f>((1+($C$4+$C$5)/100)^(C27-1)-1)*100</f>
        <v>157.8969122360285</v>
      </c>
      <c r="I27" s="13">
        <f t="shared" si="3"/>
        <v>1064.0104487504277</v>
      </c>
    </row>
    <row r="28" spans="3:9" x14ac:dyDescent="0.35">
      <c r="C28">
        <f t="shared" si="2"/>
        <v>18</v>
      </c>
      <c r="D28" s="16">
        <v>915.46400000000006</v>
      </c>
      <c r="E28" s="16">
        <f t="shared" si="4"/>
        <v>915.46460028045999</v>
      </c>
      <c r="F28" s="17">
        <v>1128.9100000000001</v>
      </c>
      <c r="G28" s="18">
        <f t="shared" si="5"/>
        <v>1128.9150861242033</v>
      </c>
      <c r="H28" s="17">
        <f>((1+($C$4+$C$5)/100)^(C28-1)-1)*100</f>
        <v>173.62862388242618</v>
      </c>
      <c r="I28" s="16">
        <f t="shared" si="3"/>
        <v>1128.9150861242033</v>
      </c>
    </row>
    <row r="29" spans="3:9" x14ac:dyDescent="0.35">
      <c r="C29" s="1">
        <f t="shared" si="2"/>
        <v>19</v>
      </c>
      <c r="D29" s="13">
        <v>959.40599999999995</v>
      </c>
      <c r="E29" s="13">
        <f t="shared" si="4"/>
        <v>959.40690109392222</v>
      </c>
      <c r="F29" s="14">
        <v>1197.78</v>
      </c>
      <c r="G29" s="15">
        <f t="shared" si="5"/>
        <v>1197.7789063777798</v>
      </c>
      <c r="H29" s="14">
        <f>((1+($C$4+$C$5)/100)^(C29-1)-1)*100</f>
        <v>190.31996993925421</v>
      </c>
      <c r="I29" s="13">
        <f t="shared" si="3"/>
        <v>1197.7789063777798</v>
      </c>
    </row>
    <row r="30" spans="3:9" x14ac:dyDescent="0.35">
      <c r="C30">
        <f t="shared" si="2"/>
        <v>20</v>
      </c>
      <c r="D30" s="16">
        <v>1005.46</v>
      </c>
      <c r="E30" s="16">
        <f t="shared" si="4"/>
        <v>1005.4584323464303</v>
      </c>
      <c r="F30" s="17">
        <v>1270.8399999999999</v>
      </c>
      <c r="G30" s="18">
        <f t="shared" si="5"/>
        <v>1270.8434196668243</v>
      </c>
      <c r="H30" s="17">
        <f>((1+($C$4+$C$5)/100)^(C30-1)-1)*100</f>
        <v>208.02948810554867</v>
      </c>
      <c r="I30" s="16">
        <f t="shared" si="3"/>
        <v>1270.8434196668243</v>
      </c>
    </row>
    <row r="31" spans="3:9" x14ac:dyDescent="0.35">
      <c r="C31" s="1">
        <f t="shared" si="2"/>
        <v>21</v>
      </c>
      <c r="D31" s="13">
        <v>1053.72</v>
      </c>
      <c r="E31" s="13">
        <f t="shared" si="4"/>
        <v>1053.7204370990594</v>
      </c>
      <c r="F31" s="14">
        <v>1348.36</v>
      </c>
      <c r="G31" s="15">
        <f t="shared" si="5"/>
        <v>1348.3648682665007</v>
      </c>
      <c r="H31" s="14">
        <f>((1+($C$4+$C$5)/100)^(C31-1)-1)*100</f>
        <v>226.81928687998715</v>
      </c>
      <c r="I31" s="13">
        <f t="shared" si="3"/>
        <v>1348.3648682665007</v>
      </c>
    </row>
    <row r="32" spans="3:9" x14ac:dyDescent="0.35">
      <c r="C32">
        <f t="shared" si="2"/>
        <v>22</v>
      </c>
      <c r="D32" s="16">
        <v>1104.3</v>
      </c>
      <c r="E32" s="16">
        <f t="shared" si="4"/>
        <v>1104.2990180798142</v>
      </c>
      <c r="F32" s="17">
        <v>1430.61</v>
      </c>
      <c r="G32" s="18">
        <f t="shared" si="5"/>
        <v>1430.615125230757</v>
      </c>
      <c r="H32" s="17">
        <f>((1+($C$4+$C$5)/100)^(C32-1)-1)*100</f>
        <v>246.75526337966636</v>
      </c>
      <c r="I32" s="16">
        <f t="shared" si="3"/>
        <v>1430.615125230757</v>
      </c>
    </row>
    <row r="33" spans="3:9" x14ac:dyDescent="0.35">
      <c r="C33" s="1">
        <f t="shared" si="2"/>
        <v>23</v>
      </c>
      <c r="D33" s="13">
        <v>1157.3</v>
      </c>
      <c r="E33" s="13">
        <f t="shared" si="4"/>
        <v>1157.3053709476455</v>
      </c>
      <c r="F33" s="14">
        <v>1517.88</v>
      </c>
      <c r="G33" s="15">
        <f t="shared" si="5"/>
        <v>1517.8826478698334</v>
      </c>
      <c r="H33" s="14">
        <f>((1+($C$4+$C$5)/100)^(C33-1)-1)*100</f>
        <v>267.90733444582605</v>
      </c>
      <c r="I33" s="13">
        <f t="shared" si="3"/>
        <v>1517.8826478698334</v>
      </c>
    </row>
    <row r="34" spans="3:9" x14ac:dyDescent="0.35">
      <c r="C34">
        <f t="shared" si="2"/>
        <v>24</v>
      </c>
      <c r="D34" s="16">
        <v>1212.8599999999999</v>
      </c>
      <c r="E34" s="16">
        <f t="shared" si="4"/>
        <v>1212.8560287531325</v>
      </c>
      <c r="F34" s="17">
        <v>1610.47</v>
      </c>
      <c r="G34" s="18">
        <f t="shared" si="5"/>
        <v>1610.4734893898928</v>
      </c>
      <c r="H34" s="17">
        <f>((1+($C$4+$C$5)/100)^(C34-1)-1)*100</f>
        <v>290.34968184702137</v>
      </c>
      <c r="I34" s="16">
        <f t="shared" si="3"/>
        <v>1610.4734893898931</v>
      </c>
    </row>
    <row r="35" spans="3:9" x14ac:dyDescent="0.35">
      <c r="C35" s="3">
        <f t="shared" si="2"/>
        <v>25</v>
      </c>
      <c r="D35" s="19">
        <v>1271.07</v>
      </c>
      <c r="E35" s="19">
        <f t="shared" si="4"/>
        <v>1271.0731181332831</v>
      </c>
      <c r="F35" s="20">
        <v>1708.71</v>
      </c>
      <c r="G35" s="19">
        <f t="shared" si="5"/>
        <v>1708.7123722426763</v>
      </c>
      <c r="H35" s="20">
        <f>((1+($C$4+$C$5)/100)^(C35-1)-1)*100</f>
        <v>314.16101243968961</v>
      </c>
      <c r="I35" s="19">
        <f t="shared" si="3"/>
        <v>1708.7123722426763</v>
      </c>
    </row>
  </sheetData>
  <mergeCells count="4">
    <mergeCell ref="D8:E8"/>
    <mergeCell ref="F8:G8"/>
    <mergeCell ref="H8:H9"/>
    <mergeCell ref="I8:I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Gilman</dc:creator>
  <cp:lastModifiedBy>Paul Gilman</cp:lastModifiedBy>
  <dcterms:created xsi:type="dcterms:W3CDTF">2022-11-12T02:02:10Z</dcterms:created>
  <dcterms:modified xsi:type="dcterms:W3CDTF">2022-11-12T22:45:23Z</dcterms:modified>
</cp:coreProperties>
</file>